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misatonas-01\suido\Ｎｅｗ上下水道班\02水道\04_各種調査\R6\20260129締切_【秋田県市町村課】公営企業に係る経営比較分析表（令和５年度決算）の分析等について\03_提出用\上水道\"/>
    </mc:Choice>
  </mc:AlternateContent>
  <xr:revisionPtr revIDLastSave="0" documentId="13_ncr:1_{93839CCF-EF92-45E7-8AB8-282DEAB20708}" xr6:coauthVersionLast="47" xr6:coauthVersionMax="47" xr10:uidLastSave="{00000000-0000-0000-0000-000000000000}"/>
  <workbookProtection workbookAlgorithmName="SHA-512" workbookHashValue="f9HGlCU5XmQRX1gzY6ggOaks6Oy6mfS80fByAiR1cZGbSm5dj4ZmgaDuO9+yfY1yxRsuoADzD1t2KemHgOl0XQ==" workbookSaltValue="OfsUUvSzY3fIr0ZQlSoDeg==" workbookSpinCount="100000" lockStructure="1"/>
  <bookViews>
    <workbookView xWindow="22932"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H85" i="4"/>
  <c r="E85" i="4"/>
  <c r="AT10" i="4"/>
  <c r="AL10" i="4"/>
  <c r="W10" i="4"/>
  <c r="I10" i="4"/>
  <c r="B10" i="4"/>
  <c r="BB8" i="4"/>
  <c r="AT8" i="4"/>
  <c r="AL8" i="4"/>
  <c r="W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<sst xmlns="http://schemas.openxmlformats.org/spreadsheetml/2006/main" count="228" uniqueCount="113">
  <si>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</si>
  <si>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</si>
  <si>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</si>
  <si>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</si>
  <si>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</si>
  <si>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</si>
  <si>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</si>
  <si>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</si>
  <si>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</si>
  <si>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</si>
  <si>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</si>
  <si>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</si>
  <si>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</si>
  <si>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</si>
  <si>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</si>
  <si>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</si>
  <si>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</si>
  <si>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</si>
  <si>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</si>
  <si>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</si>
  <si>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</si>
  <si>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</si>
  <si>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</si>
  <si>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</si>
  <si>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</si>
  <si>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</si>
  <si>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</si>
  <si>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</si>
  <si>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</si>
  <si>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</si>
  <si>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</si>
  <si>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</si>
  <si>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</si>
  <si>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</si>
  <si>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</si>
  <si>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</si>
  <si>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</si>
  <si>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</si>
  <si>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</si>
  <si>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</si>
  <si>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</si>
  <si>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</si>
  <si>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</si>
  <si>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</si>
  <si>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</si>
  <si>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</si>
  <si>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</si>
  <si>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</si>
  <si>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</si>
  <si>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</si>
  <si>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</si>
  <si>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</si>
  <si>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</si>
  <si>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</si>
  <si>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</si>
  <si>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</si>
  <si>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</si>
  <si>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</si>
  <si>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</si>
  <si>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</si>
  <si>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</si>
  <si>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</si>
  <si>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</si>
  <si>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</si>
  <si>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</si>
  <si>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</si>
  <si>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</si>
  <si>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</si>
  <si>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</si>
  <si>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</si>
  <si>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</si>
  <si>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</si>
  <si>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</si>
  <si>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</si>
  <si>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</si>
  <si>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</si>
  <si>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</si>
  <si>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</si>
  <si>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</si>
  <si>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</si>
  <si>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</si>
  <si>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</si>
  <si>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</si>
  <si>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</si>
  <si>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</si>
  <si>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</si>
  <si>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</si>
  <si>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</si>
  <si>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</si>
  <si>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</si>
  <si>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</si>
  <si>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</si>
  <si>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</si>
  <si>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美郷町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</si>
  <si>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</si>
  <si>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</si>
  <si>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</si>
  <si>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</si>
  <si>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</si>
  <si>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</si>
  <si>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</si>
  <si>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</si>
  <si>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</si>
  <si>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</si>
  <si>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</si>
  <si>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</si>
  <si>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</si>
  <si>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</si>
  <si>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</si>
  <si>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</si>
  <si>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経常収支比率は100％を上回っているものの、平均値を下回っている。経常収益は、他会計繰出金等の依存度が高く、給水収益で給水費用を賄えていない状況となっている。独立採算制の原則を踏まえ、料金改定等よる繰入金の削減・解消に向けた改善が必要である。
②累積欠損金比率
　欠損金の発生はなく、健全な状況である。
③流動比率
　100％を超えているものの、類似団体平均より低い値にある。今後、料金改定等の収支改善による改善が必要となっている。
④企業債残高対給水収益比率
　法適用後、減少傾向にある。今後も適切な投資規模で事業実施することで、さらなる改善を見込んでいる。
⑤料金回収率・⑥給水原価
　類似団体平均と比べ料金回収率は低く、給水原価は高い値となっている。今後は料金改定や施設運営の見直しにより改善を図っていく。
⑦施設利用率
　類似団体平均よりも高い値となっている。適切な施設利用率確保のため、管路、施設等の漏水修繕を実施していく。
⑧有収率
　老朽管の更新等により有収率は増加傾向にあるが、類似団体と比べて低い値となっている。</t>
    <phoneticPr fontId="4"/>
  </si>
  <si>
    <t>①有形固定資産減価償却率
　類似団体平均を下回っているが、法適用から年数が浅く、償却累計額が少ないことが要因と思われる。
②管路経年化率・③管路更新率
　今後集中して耐用年数を迎えることから、計画的かつ効率的な更新に取り組んでいく。</t>
    <phoneticPr fontId="4"/>
  </si>
  <si>
    <t>①経常収支比率は100％を超えているが、給水収益で給水費用を賄えて折らず、他会計繰入金に大きく依存した経営となっている。独立採算制の原則を踏まえ、料金改定や施設運営の適正化等による収支改善を行っていく必要がある。
②施設や管路の老朽化が進んでおり、今後の水需要を見据えて設備更新を行っていく必要がある。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</si>
</sst>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quot;-&quot;">
                  <c:v>0.72</c:v>
                </c:pt>
              </c:numCache>
            </c:numRef>
          </c:val>
          <c:extLst>
            <c:ext xmlns:c16="http://schemas.microsoft.com/office/drawing/2014/chart" uri="{C3380CC4-5D6E-409C-BE32-E72D297353CC}">
              <c16:uniqueId val="{00000000-B0C1-447B-B210-0B2CAF5686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B0C1-447B-B210-0B2CAF5686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80.14</c:v>
                </c:pt>
                <c:pt idx="1">
                  <c:v>84.97</c:v>
                </c:pt>
                <c:pt idx="2">
                  <c:v>81.650000000000006</c:v>
                </c:pt>
                <c:pt idx="3">
                  <c:v>82.77</c:v>
                </c:pt>
                <c:pt idx="4">
                  <c:v>86.95</c:v>
                </c:pt>
              </c:numCache>
            </c:numRef>
          </c:val>
          <c:extLst>
            <c:ext xmlns:c16="http://schemas.microsoft.com/office/drawing/2014/chart" uri="{C3380CC4-5D6E-409C-BE32-E72D297353CC}">
              <c16:uniqueId val="{00000000-4030-4849-9816-F2696B57CB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4030-4849-9816-F2696B57CB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77.62</c:v>
                </c:pt>
                <c:pt idx="1">
                  <c:v>74.17</c:v>
                </c:pt>
                <c:pt idx="2">
                  <c:v>78.23</c:v>
                </c:pt>
                <c:pt idx="3">
                  <c:v>75.44</c:v>
                </c:pt>
                <c:pt idx="4">
                  <c:v>71.72</c:v>
                </c:pt>
              </c:numCache>
            </c:numRef>
          </c:val>
          <c:extLst>
            <c:ext xmlns:c16="http://schemas.microsoft.com/office/drawing/2014/chart" uri="{C3380CC4-5D6E-409C-BE32-E72D297353CC}">
              <c16:uniqueId val="{00000000-5176-4A41-B7E7-51D42A33F5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5176-4A41-B7E7-51D42A33F5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102.76</c:v>
                </c:pt>
                <c:pt idx="1">
                  <c:v>102.38</c:v>
                </c:pt>
                <c:pt idx="2">
                  <c:v>101.12</c:v>
                </c:pt>
                <c:pt idx="3">
                  <c:v>101.37</c:v>
                </c:pt>
                <c:pt idx="4">
                  <c:v>100.98</c:v>
                </c:pt>
              </c:numCache>
            </c:numRef>
          </c:val>
          <c:extLst>
            <c:ext xmlns:c16="http://schemas.microsoft.com/office/drawing/2014/chart" uri="{C3380CC4-5D6E-409C-BE32-E72D297353CC}">
              <c16:uniqueId val="{00000000-16CC-46B0-92B7-1DC02EA622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16CC-46B0-92B7-1DC02EA622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13.89</c:v>
                </c:pt>
                <c:pt idx="1">
                  <c:v>18.21</c:v>
                </c:pt>
                <c:pt idx="2">
                  <c:v>21.77</c:v>
                </c:pt>
                <c:pt idx="3">
                  <c:v>25.23</c:v>
                </c:pt>
                <c:pt idx="4">
                  <c:v>28.57</c:v>
                </c:pt>
              </c:numCache>
            </c:numRef>
          </c:val>
          <c:extLst>
            <c:ext xmlns:c16="http://schemas.microsoft.com/office/drawing/2014/chart" uri="{C3380CC4-5D6E-409C-BE32-E72D297353CC}">
              <c16:uniqueId val="{00000000-7DEB-49ED-84AB-CFBB64F1CD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7DEB-49ED-84AB-CFBB64F1CD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5.91</c:v>
                </c:pt>
                <c:pt idx="1">
                  <c:v>5.91</c:v>
                </c:pt>
                <c:pt idx="2">
                  <c:v>5.91</c:v>
                </c:pt>
                <c:pt idx="3">
                  <c:v>5.83</c:v>
                </c:pt>
                <c:pt idx="4">
                  <c:v>5.76</c:v>
                </c:pt>
              </c:numCache>
            </c:numRef>
          </c:val>
          <c:extLst>
            <c:ext xmlns:c16="http://schemas.microsoft.com/office/drawing/2014/chart" uri="{C3380CC4-5D6E-409C-BE32-E72D297353CC}">
              <c16:uniqueId val="{00000000-B331-4BF0-96F0-D174E342C5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B331-4BF0-96F0-D174E342C5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A6-4776-A23E-FCD255D0E0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52A6-4776-A23E-FCD255D0E0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146.63999999999999</c:v>
                </c:pt>
                <c:pt idx="1">
                  <c:v>167.56</c:v>
                </c:pt>
                <c:pt idx="2">
                  <c:v>178.41</c:v>
                </c:pt>
                <c:pt idx="3">
                  <c:v>174.35</c:v>
                </c:pt>
                <c:pt idx="4">
                  <c:v>179.3</c:v>
                </c:pt>
              </c:numCache>
            </c:numRef>
          </c:val>
          <c:extLst>
            <c:ext xmlns:c16="http://schemas.microsoft.com/office/drawing/2014/chart" uri="{C3380CC4-5D6E-409C-BE32-E72D297353CC}">
              <c16:uniqueId val="{00000000-1541-4695-8AEC-A4F410057C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1541-4695-8AEC-A4F410057C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1498.45</c:v>
                </c:pt>
                <c:pt idx="1">
                  <c:v>1421.27</c:v>
                </c:pt>
                <c:pt idx="2">
                  <c:v>1368.35</c:v>
                </c:pt>
                <c:pt idx="3">
                  <c:v>1335.52</c:v>
                </c:pt>
                <c:pt idx="4">
                  <c:v>1243.01</c:v>
                </c:pt>
              </c:numCache>
            </c:numRef>
          </c:val>
          <c:extLst>
            <c:ext xmlns:c16="http://schemas.microsoft.com/office/drawing/2014/chart" uri="{C3380CC4-5D6E-409C-BE32-E72D297353CC}">
              <c16:uniqueId val="{00000000-E9C2-4F64-A0A6-499F5D5F16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E9C2-4F64-A0A6-499F5D5F16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59.18</c:v>
                </c:pt>
                <c:pt idx="1">
                  <c:v>58.61</c:v>
                </c:pt>
                <c:pt idx="2">
                  <c:v>60.16</c:v>
                </c:pt>
                <c:pt idx="3">
                  <c:v>60.31</c:v>
                </c:pt>
                <c:pt idx="4">
                  <c:v>62.37</c:v>
                </c:pt>
              </c:numCache>
            </c:numRef>
          </c:val>
          <c:extLst>
            <c:ext xmlns:c16="http://schemas.microsoft.com/office/drawing/2014/chart" uri="{C3380CC4-5D6E-409C-BE32-E72D297353CC}">
              <c16:uniqueId val="{00000000-4A1C-454F-BDDD-25B1392749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4A1C-454F-BDDD-25B1392749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281.88</c:v>
                </c:pt>
                <c:pt idx="1">
                  <c:v>284.72000000000003</c:v>
                </c:pt>
                <c:pt idx="2">
                  <c:v>276.45999999999998</c:v>
                </c:pt>
                <c:pt idx="3">
                  <c:v>275.14</c:v>
                </c:pt>
                <c:pt idx="4">
                  <c:v>269.73</c:v>
                </c:pt>
              </c:numCache>
            </c:numRef>
          </c:val>
          <c:extLst>
            <c:ext xmlns:c16="http://schemas.microsoft.com/office/drawing/2014/chart" uri="{C3380CC4-5D6E-409C-BE32-E72D297353CC}">
              <c16:uniqueId val="{00000000-754A-4F62-939F-B89CD78956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754A-4F62-939F-B89CD78956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49"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秋田県　美郷町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17831</v>
      </c>
      <c r="AM8" s="58"/>
      <c r="AN8" s="58"/>
      <c r="AO8" s="58"/>
      <c r="AP8" s="58"/>
      <c r="AQ8" s="58"/>
      <c r="AR8" s="58"/>
      <c r="AS8" s="58"/>
      <c r="AT8" s="55">
        <f>データ!$S$6</f>
        <v>168.32</v>
      </c>
      <c r="AU8" s="56"/>
      <c r="AV8" s="56"/>
      <c r="AW8" s="56"/>
      <c r="AX8" s="56"/>
      <c r="AY8" s="56"/>
      <c r="AZ8" s="56"/>
      <c r="BA8" s="56"/>
      <c r="BB8" s="45">
        <f>データ!$T$6</f>
        <v>105.94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52.51</v>
      </c>
      <c r="J10" s="56"/>
      <c r="K10" s="56"/>
      <c r="L10" s="56"/>
      <c r="M10" s="56"/>
      <c r="N10" s="56"/>
      <c r="O10" s="57"/>
      <c r="P10" s="45">
        <f>データ!$P$6</f>
        <v>59.47</v>
      </c>
      <c r="Q10" s="45"/>
      <c r="R10" s="45"/>
      <c r="S10" s="45"/>
      <c r="T10" s="45"/>
      <c r="U10" s="45"/>
      <c r="V10" s="45"/>
      <c r="W10" s="58">
        <f>データ!$Q$6</f>
        <v>3520</v>
      </c>
      <c r="X10" s="58"/>
      <c r="Y10" s="58"/>
      <c r="Z10" s="58"/>
      <c r="AA10" s="58"/>
      <c r="AB10" s="58"/>
      <c r="AC10" s="58"/>
      <c r="AD10" s="2"/>
      <c r="AE10" s="2"/>
      <c r="AF10" s="2"/>
      <c r="AG10" s="2"/>
      <c r="AH10" s="2"/>
      <c r="AI10" s="2"/>
      <c r="AJ10" s="2"/>
      <c r="AK10" s="2"/>
      <c r="AL10" s="58">
        <f>データ!$U$6</f>
        <v>10495</v>
      </c>
      <c r="AM10" s="58"/>
      <c r="AN10" s="58"/>
      <c r="AO10" s="58"/>
      <c r="AP10" s="58"/>
      <c r="AQ10" s="58"/>
      <c r="AR10" s="58"/>
      <c r="AS10" s="58"/>
      <c r="AT10" s="55">
        <f>データ!$V$6</f>
        <v>77.849999999999994</v>
      </c>
      <c r="AU10" s="56"/>
      <c r="AV10" s="56"/>
      <c r="AW10" s="56"/>
      <c r="AX10" s="56"/>
      <c r="AY10" s="56"/>
      <c r="AZ10" s="56"/>
      <c r="BA10" s="56"/>
      <c r="BB10" s="45">
        <f>データ!$W$6</f>
        <v>134.81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lvE7FZSDDAg9Z4q4hYxfcYHpjjss9ge9hxh3qBkFbBWCZHPZiPrY1sigjSou+g29t5za5BPHNmbiNkhXGF2yw==" saltValue="969+GGVfDaZAkDkxUNWWH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54348</v>
      </c>
      <c r="D6" s="20">
        <f t="shared" si="3"/>
        <v>46</v>
      </c>
      <c r="E6" s="20">
        <f t="shared" si="3"/>
        <v>1</v>
      </c>
      <c r="F6" s="20">
        <f t="shared" si="3"/>
        <v>0</v>
      </c>
      <c r="G6" s="20">
        <f t="shared" si="3"/>
        <v>1</v>
      </c>
      <c r="H6" s="20" t="str">
        <f t="shared" si="3"/>
        <v>秋田県　美郷町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52.51</v>
      </c>
      <c r="P6" s="21">
        <f t="shared" si="3"/>
        <v>59.47</v>
      </c>
      <c r="Q6" s="21">
        <f t="shared" si="3"/>
        <v>3520</v>
      </c>
      <c r="R6" s="21">
        <f t="shared" si="3"/>
        <v>17831</v>
      </c>
      <c r="S6" s="21">
        <f t="shared" si="3"/>
        <v>168.32</v>
      </c>
      <c r="T6" s="21">
        <f t="shared" si="3"/>
        <v>105.94</v>
      </c>
      <c r="U6" s="21">
        <f t="shared" si="3"/>
        <v>10495</v>
      </c>
      <c r="V6" s="21">
        <f t="shared" si="3"/>
        <v>77.849999999999994</v>
      </c>
      <c r="W6" s="21">
        <f t="shared" si="3"/>
        <v>134.81</v>
      </c>
      <c r="X6" s="22">
        <f>IF(X7="",NA(),X7)</f>
        <v>102.76</v>
      </c>
      <c r="Y6" s="22">
        <f t="shared" ref="Y6:AG6" si="4">IF(Y7="",NA(),Y7)</f>
        <v>102.38</v>
      </c>
      <c r="Z6" s="22">
        <f t="shared" si="4"/>
        <v>101.12</v>
      </c>
      <c r="AA6" s="22">
        <f t="shared" si="4"/>
        <v>101.37</v>
      </c>
      <c r="AB6" s="22">
        <f t="shared" si="4"/>
        <v>100.98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146.63999999999999</v>
      </c>
      <c r="AU6" s="22">
        <f t="shared" ref="AU6:BC6" si="6">IF(AU7="",NA(),AU7)</f>
        <v>167.56</v>
      </c>
      <c r="AV6" s="22">
        <f t="shared" si="6"/>
        <v>178.41</v>
      </c>
      <c r="AW6" s="22">
        <f t="shared" si="6"/>
        <v>174.35</v>
      </c>
      <c r="AX6" s="22">
        <f t="shared" si="6"/>
        <v>179.3</v>
      </c>
      <c r="AY6" s="22">
        <f t="shared" si="6"/>
        <v>362.93</v>
      </c>
      <c r="AZ6" s="22">
        <f t="shared" si="6"/>
        <v>371.81</v>
      </c>
      <c r="BA6" s="22">
        <f t="shared" si="6"/>
        <v>384.23</v>
      </c>
      <c r="BB6" s="22">
        <f t="shared" si="6"/>
        <v>364.3</v>
      </c>
      <c r="BC6" s="22">
        <f t="shared" si="6"/>
        <v>378.87</v>
      </c>
      <c r="BD6" s="21" t="str">
        <f>IF(BD7="","",IF(BD7="-","【-】","【"&amp;SUBSTITUTE(TEXT(BD7,"#,##0.00"),"-","△")&amp;"】"))</f>
        <v>【243.36】</v>
      </c>
      <c r="BE6" s="22">
        <f>IF(BE7="",NA(),BE7)</f>
        <v>1498.45</v>
      </c>
      <c r="BF6" s="22">
        <f t="shared" ref="BF6:BN6" si="7">IF(BF7="",NA(),BF7)</f>
        <v>1421.27</v>
      </c>
      <c r="BG6" s="22">
        <f t="shared" si="7"/>
        <v>1368.35</v>
      </c>
      <c r="BH6" s="22">
        <f t="shared" si="7"/>
        <v>1335.52</v>
      </c>
      <c r="BI6" s="22">
        <f t="shared" si="7"/>
        <v>1243.01</v>
      </c>
      <c r="BJ6" s="22">
        <f t="shared" si="7"/>
        <v>439.05</v>
      </c>
      <c r="BK6" s="22">
        <f t="shared" si="7"/>
        <v>465.85</v>
      </c>
      <c r="BL6" s="22">
        <f t="shared" si="7"/>
        <v>439.43</v>
      </c>
      <c r="BM6" s="22">
        <f t="shared" si="7"/>
        <v>438.41</v>
      </c>
      <c r="BN6" s="22">
        <f t="shared" si="7"/>
        <v>430.23</v>
      </c>
      <c r="BO6" s="21" t="str">
        <f>IF(BO7="","",IF(BO7="-","【-】","【"&amp;SUBSTITUTE(TEXT(BO7,"#,##0.00"),"-","△")&amp;"】"))</f>
        <v>【265.93】</v>
      </c>
      <c r="BP6" s="22">
        <f>IF(BP7="",NA(),BP7)</f>
        <v>59.18</v>
      </c>
      <c r="BQ6" s="22">
        <f t="shared" ref="BQ6:BY6" si="8">IF(BQ7="",NA(),BQ7)</f>
        <v>58.61</v>
      </c>
      <c r="BR6" s="22">
        <f t="shared" si="8"/>
        <v>60.16</v>
      </c>
      <c r="BS6" s="22">
        <f t="shared" si="8"/>
        <v>60.31</v>
      </c>
      <c r="BT6" s="22">
        <f t="shared" si="8"/>
        <v>62.37</v>
      </c>
      <c r="BU6" s="22">
        <f t="shared" si="8"/>
        <v>95.26</v>
      </c>
      <c r="BV6" s="22">
        <f t="shared" si="8"/>
        <v>92.39</v>
      </c>
      <c r="BW6" s="22">
        <f t="shared" si="8"/>
        <v>94.41</v>
      </c>
      <c r="BX6" s="22">
        <f t="shared" si="8"/>
        <v>90.96</v>
      </c>
      <c r="BY6" s="22">
        <f t="shared" si="8"/>
        <v>90.66</v>
      </c>
      <c r="BZ6" s="21" t="str">
        <f>IF(BZ7="","",IF(BZ7="-","【-】","【"&amp;SUBSTITUTE(TEXT(BZ7,"#,##0.00"),"-","△")&amp;"】"))</f>
        <v>【97.82】</v>
      </c>
      <c r="CA6" s="22">
        <f>IF(CA7="",NA(),CA7)</f>
        <v>281.88</v>
      </c>
      <c r="CB6" s="22">
        <f t="shared" ref="CB6:CJ6" si="9">IF(CB7="",NA(),CB7)</f>
        <v>284.72000000000003</v>
      </c>
      <c r="CC6" s="22">
        <f t="shared" si="9"/>
        <v>276.45999999999998</v>
      </c>
      <c r="CD6" s="22">
        <f t="shared" si="9"/>
        <v>275.14</v>
      </c>
      <c r="CE6" s="22">
        <f t="shared" si="9"/>
        <v>269.73</v>
      </c>
      <c r="CF6" s="22">
        <f t="shared" si="9"/>
        <v>192.82</v>
      </c>
      <c r="CG6" s="22">
        <f t="shared" si="9"/>
        <v>192.98</v>
      </c>
      <c r="CH6" s="22">
        <f t="shared" si="9"/>
        <v>192.13</v>
      </c>
      <c r="CI6" s="22">
        <f t="shared" si="9"/>
        <v>197.04</v>
      </c>
      <c r="CJ6" s="22">
        <f t="shared" si="9"/>
        <v>199.33</v>
      </c>
      <c r="CK6" s="21" t="str">
        <f>IF(CK7="","",IF(CK7="-","【-】","【"&amp;SUBSTITUTE(TEXT(CK7,"#,##0.00"),"-","△")&amp;"】"))</f>
        <v>【177.56】</v>
      </c>
      <c r="CL6" s="22">
        <f>IF(CL7="",NA(),CL7)</f>
        <v>80.14</v>
      </c>
      <c r="CM6" s="22">
        <f t="shared" ref="CM6:CU6" si="10">IF(CM7="",NA(),CM7)</f>
        <v>84.97</v>
      </c>
      <c r="CN6" s="22">
        <f t="shared" si="10"/>
        <v>81.650000000000006</v>
      </c>
      <c r="CO6" s="22">
        <f t="shared" si="10"/>
        <v>82.77</v>
      </c>
      <c r="CP6" s="22">
        <f t="shared" si="10"/>
        <v>86.95</v>
      </c>
      <c r="CQ6" s="22">
        <f t="shared" si="10"/>
        <v>54.05</v>
      </c>
      <c r="CR6" s="22">
        <f t="shared" si="10"/>
        <v>54.43</v>
      </c>
      <c r="CS6" s="22">
        <f t="shared" si="10"/>
        <v>53.87</v>
      </c>
      <c r="CT6" s="22">
        <f t="shared" si="10"/>
        <v>54.49</v>
      </c>
      <c r="CU6" s="22">
        <f t="shared" si="10"/>
        <v>54.8</v>
      </c>
      <c r="CV6" s="21" t="str">
        <f>IF(CV7="","",IF(CV7="-","【-】","【"&amp;SUBSTITUTE(TEXT(CV7,"#,##0.00"),"-","△")&amp;"】"))</f>
        <v>【59.81】</v>
      </c>
      <c r="CW6" s="22">
        <f>IF(CW7="",NA(),CW7)</f>
        <v>77.62</v>
      </c>
      <c r="CX6" s="22">
        <f t="shared" ref="CX6:DF6" si="11">IF(CX7="",NA(),CX7)</f>
        <v>74.17</v>
      </c>
      <c r="CY6" s="22">
        <f t="shared" si="11"/>
        <v>78.23</v>
      </c>
      <c r="CZ6" s="22">
        <f t="shared" si="11"/>
        <v>75.44</v>
      </c>
      <c r="DA6" s="22">
        <f t="shared" si="11"/>
        <v>71.72</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13.89</v>
      </c>
      <c r="DI6" s="22">
        <f t="shared" ref="DI6:DQ6" si="12">IF(DI7="",NA(),DI7)</f>
        <v>18.21</v>
      </c>
      <c r="DJ6" s="22">
        <f t="shared" si="12"/>
        <v>21.77</v>
      </c>
      <c r="DK6" s="22">
        <f t="shared" si="12"/>
        <v>25.23</v>
      </c>
      <c r="DL6" s="22">
        <f t="shared" si="12"/>
        <v>28.57</v>
      </c>
      <c r="DM6" s="22">
        <f t="shared" si="12"/>
        <v>49.12</v>
      </c>
      <c r="DN6" s="22">
        <f t="shared" si="12"/>
        <v>49.39</v>
      </c>
      <c r="DO6" s="22">
        <f t="shared" si="12"/>
        <v>50.75</v>
      </c>
      <c r="DP6" s="22">
        <f t="shared" si="12"/>
        <v>51.72</v>
      </c>
      <c r="DQ6" s="22">
        <f t="shared" si="12"/>
        <v>52.27</v>
      </c>
      <c r="DR6" s="21" t="str">
        <f>IF(DR7="","",IF(DR7="-","【-】","【"&amp;SUBSTITUTE(TEXT(DR7,"#,##0.00"),"-","△")&amp;"】"))</f>
        <v>【52.02】</v>
      </c>
      <c r="DS6" s="22">
        <f>IF(DS7="",NA(),DS7)</f>
        <v>5.91</v>
      </c>
      <c r="DT6" s="22">
        <f t="shared" ref="DT6:EB6" si="13">IF(DT7="",NA(),DT7)</f>
        <v>5.91</v>
      </c>
      <c r="DU6" s="22">
        <f t="shared" si="13"/>
        <v>5.91</v>
      </c>
      <c r="DV6" s="22">
        <f t="shared" si="13"/>
        <v>5.83</v>
      </c>
      <c r="DW6" s="22">
        <f t="shared" si="13"/>
        <v>5.76</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1">
        <f t="shared" si="14"/>
        <v>0</v>
      </c>
      <c r="EH6" s="22">
        <f t="shared" si="14"/>
        <v>0.72</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54348</v>
      </c>
      <c r="D7" s="24">
        <v>46</v>
      </c>
      <c r="E7" s="24">
        <v>1</v>
      </c>
      <c r="F7" s="24">
        <v>0</v>
      </c>
      <c r="G7" s="24">
        <v>1</v>
      </c>
      <c r="H7" s="24" t="s">
        <v>93</v>
      </c>
      <c r="I7" s="24" t="s">
        <v>94</v>
      </c>
      <c r="J7" s="24" t="s">
        <v>95</v>
      </c>
      <c r="K7" s="24" t="s">
        <v>96</v>
      </c>
      <c r="L7" s="24" t="s">
        <v>97</v>
      </c>
      <c r="M7" s="24" t="s">
        <v>98</v>
      </c>
      <c r="N7" s="25" t="s">
        <v>99</v>
      </c>
      <c r="O7" s="25">
        <v>52.51</v>
      </c>
      <c r="P7" s="25">
        <v>59.47</v>
      </c>
      <c r="Q7" s="25">
        <v>3520</v>
      </c>
      <c r="R7" s="25">
        <v>17831</v>
      </c>
      <c r="S7" s="25">
        <v>168.32</v>
      </c>
      <c r="T7" s="25">
        <v>105.94</v>
      </c>
      <c r="U7" s="25">
        <v>10495</v>
      </c>
      <c r="V7" s="25">
        <v>77.849999999999994</v>
      </c>
      <c r="W7" s="25">
        <v>134.81</v>
      </c>
      <c r="X7" s="25">
        <v>102.76</v>
      </c>
      <c r="Y7" s="25">
        <v>102.38</v>
      </c>
      <c r="Z7" s="25">
        <v>101.12</v>
      </c>
      <c r="AA7" s="25">
        <v>101.37</v>
      </c>
      <c r="AB7" s="25">
        <v>100.98</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146.63999999999999</v>
      </c>
      <c r="AU7" s="25">
        <v>167.56</v>
      </c>
      <c r="AV7" s="25">
        <v>178.41</v>
      </c>
      <c r="AW7" s="25">
        <v>174.35</v>
      </c>
      <c r="AX7" s="25">
        <v>179.3</v>
      </c>
      <c r="AY7" s="25">
        <v>362.93</v>
      </c>
      <c r="AZ7" s="25">
        <v>371.81</v>
      </c>
      <c r="BA7" s="25">
        <v>384.23</v>
      </c>
      <c r="BB7" s="25">
        <v>364.3</v>
      </c>
      <c r="BC7" s="25">
        <v>378.87</v>
      </c>
      <c r="BD7" s="25">
        <v>243.36</v>
      </c>
      <c r="BE7" s="25">
        <v>1498.45</v>
      </c>
      <c r="BF7" s="25">
        <v>1421.27</v>
      </c>
      <c r="BG7" s="25">
        <v>1368.35</v>
      </c>
      <c r="BH7" s="25">
        <v>1335.52</v>
      </c>
      <c r="BI7" s="25">
        <v>1243.01</v>
      </c>
      <c r="BJ7" s="25">
        <v>439.05</v>
      </c>
      <c r="BK7" s="25">
        <v>465.85</v>
      </c>
      <c r="BL7" s="25">
        <v>439.43</v>
      </c>
      <c r="BM7" s="25">
        <v>438.41</v>
      </c>
      <c r="BN7" s="25">
        <v>430.23</v>
      </c>
      <c r="BO7" s="25">
        <v>265.93</v>
      </c>
      <c r="BP7" s="25">
        <v>59.18</v>
      </c>
      <c r="BQ7" s="25">
        <v>58.61</v>
      </c>
      <c r="BR7" s="25">
        <v>60.16</v>
      </c>
      <c r="BS7" s="25">
        <v>60.31</v>
      </c>
      <c r="BT7" s="25">
        <v>62.37</v>
      </c>
      <c r="BU7" s="25">
        <v>95.26</v>
      </c>
      <c r="BV7" s="25">
        <v>92.39</v>
      </c>
      <c r="BW7" s="25">
        <v>94.41</v>
      </c>
      <c r="BX7" s="25">
        <v>90.96</v>
      </c>
      <c r="BY7" s="25">
        <v>90.66</v>
      </c>
      <c r="BZ7" s="25">
        <v>97.82</v>
      </c>
      <c r="CA7" s="25">
        <v>281.88</v>
      </c>
      <c r="CB7" s="25">
        <v>284.72000000000003</v>
      </c>
      <c r="CC7" s="25">
        <v>276.45999999999998</v>
      </c>
      <c r="CD7" s="25">
        <v>275.14</v>
      </c>
      <c r="CE7" s="25">
        <v>269.73</v>
      </c>
      <c r="CF7" s="25">
        <v>192.82</v>
      </c>
      <c r="CG7" s="25">
        <v>192.98</v>
      </c>
      <c r="CH7" s="25">
        <v>192.13</v>
      </c>
      <c r="CI7" s="25">
        <v>197.04</v>
      </c>
      <c r="CJ7" s="25">
        <v>199.33</v>
      </c>
      <c r="CK7" s="25">
        <v>177.56</v>
      </c>
      <c r="CL7" s="25">
        <v>80.14</v>
      </c>
      <c r="CM7" s="25">
        <v>84.97</v>
      </c>
      <c r="CN7" s="25">
        <v>81.650000000000006</v>
      </c>
      <c r="CO7" s="25">
        <v>82.77</v>
      </c>
      <c r="CP7" s="25">
        <v>86.95</v>
      </c>
      <c r="CQ7" s="25">
        <v>54.05</v>
      </c>
      <c r="CR7" s="25">
        <v>54.43</v>
      </c>
      <c r="CS7" s="25">
        <v>53.87</v>
      </c>
      <c r="CT7" s="25">
        <v>54.49</v>
      </c>
      <c r="CU7" s="25">
        <v>54.8</v>
      </c>
      <c r="CV7" s="25">
        <v>59.81</v>
      </c>
      <c r="CW7" s="25">
        <v>77.62</v>
      </c>
      <c r="CX7" s="25">
        <v>74.17</v>
      </c>
      <c r="CY7" s="25">
        <v>78.23</v>
      </c>
      <c r="CZ7" s="25">
        <v>75.44</v>
      </c>
      <c r="DA7" s="25">
        <v>71.72</v>
      </c>
      <c r="DB7" s="25">
        <v>80.510000000000005</v>
      </c>
      <c r="DC7" s="25">
        <v>79.44</v>
      </c>
      <c r="DD7" s="25">
        <v>79.489999999999995</v>
      </c>
      <c r="DE7" s="25">
        <v>78.8</v>
      </c>
      <c r="DF7" s="25">
        <v>77.98</v>
      </c>
      <c r="DG7" s="25">
        <v>89.42</v>
      </c>
      <c r="DH7" s="25">
        <v>13.89</v>
      </c>
      <c r="DI7" s="25">
        <v>18.21</v>
      </c>
      <c r="DJ7" s="25">
        <v>21.77</v>
      </c>
      <c r="DK7" s="25">
        <v>25.23</v>
      </c>
      <c r="DL7" s="25">
        <v>28.57</v>
      </c>
      <c r="DM7" s="25">
        <v>49.12</v>
      </c>
      <c r="DN7" s="25">
        <v>49.39</v>
      </c>
      <c r="DO7" s="25">
        <v>50.75</v>
      </c>
      <c r="DP7" s="25">
        <v>51.72</v>
      </c>
      <c r="DQ7" s="25">
        <v>52.27</v>
      </c>
      <c r="DR7" s="25">
        <v>52.02</v>
      </c>
      <c r="DS7" s="25">
        <v>5.91</v>
      </c>
      <c r="DT7" s="25">
        <v>5.91</v>
      </c>
      <c r="DU7" s="25">
        <v>5.91</v>
      </c>
      <c r="DV7" s="25">
        <v>5.83</v>
      </c>
      <c r="DW7" s="25">
        <v>5.76</v>
      </c>
      <c r="DX7" s="25">
        <v>16.760000000000002</v>
      </c>
      <c r="DY7" s="25">
        <v>18.57</v>
      </c>
      <c r="DZ7" s="25">
        <v>21.14</v>
      </c>
      <c r="EA7" s="25">
        <v>22.12</v>
      </c>
      <c r="EB7" s="25">
        <v>25.67</v>
      </c>
      <c r="EC7" s="25">
        <v>25.37</v>
      </c>
      <c r="ED7" s="25">
        <v>0</v>
      </c>
      <c r="EE7" s="25">
        <v>0</v>
      </c>
      <c r="EF7" s="25">
        <v>0</v>
      </c>
      <c r="EG7" s="25">
        <v>0</v>
      </c>
      <c r="EH7" s="25">
        <v>0.72</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2025-01-24T06:44:55Z</dcterms:created>
  <dcterms:modified xsi:type="dcterms:W3CDTF">2025-01-28T23:26:22Z</dcterms:modified>
  <cp:category/>
</cp:coreProperties>
</file>