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isatonas-01\suido\Ｎｅｗ上下水道班\02水道\04_各種調査\R6\20260129締切_【秋田県市町村課】公営企業に係る経営比較分析表（令和５年度決算）の分析等について\03_提出用\集落排水\"/>
    </mc:Choice>
  </mc:AlternateContent>
  <xr:revisionPtr revIDLastSave="0" documentId="13_ncr:1_{A9F6B8F6-033D-4290-9087-8348B3E32ACC}" xr6:coauthVersionLast="47" xr6:coauthVersionMax="47" xr10:uidLastSave="{00000000-0000-0000-0000-000000000000}"/>
  <workbookProtection workbookAlgorithmName="SHA-512" workbookHashValue="eNfoFNmaV4CH0QawGT2s9Q6rNp1KDM3FKssNbI9u0eRii9dgAEY4UnMmODpDmqG2EFl1Gm/MoPXiuUj6Du9oaQ==" workbookSaltValue="erBLFkaZ6jotGU5RyXGYfg=="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<sst xmlns="http://schemas.openxmlformats.org/spreadsheetml/2006/main" count="236" uniqueCount="120">
  <si>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</si>
  <si>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</si>
  <si>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</si>
  <si>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</si>
  <si>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</si>
  <si>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</si>
  <si>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</si>
  <si>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</si>
  <si>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</si>
  <si>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</si>
  <si>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</si>
  <si>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</si>
  <si>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</si>
  <si>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</si>
  <si>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</si>
  <si>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</si>
  <si>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</si>
  <si>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</si>
  <si>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</si>
  <si>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</si>
  <si>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</si>
  <si>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</si>
  <si>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</si>
  <si>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</si>
  <si>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</si>
  <si>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</si>
  <si>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</si>
  <si>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</si>
  <si>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</si>
  <si>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</si>
  <si>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</si>
  <si>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</si>
  <si>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</si>
  <si>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</si>
  <si>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</si>
  <si>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</si>
  <si>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</si>
  <si>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</si>
  <si>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</si>
  <si>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</si>
  <si>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</si>
  <si>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</si>
  <si>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</si>
  <si>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</si>
  <si>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</si>
  <si>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</si>
  <si>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</si>
  <si>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</si>
  <si>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</si>
  <si>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</si>
  <si>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</si>
  <si>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</si>
  <si>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</si>
  <si>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</si>
  <si>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</si>
  <si>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</si>
  <si>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</si>
  <si>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</si>
  <si>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</si>
  <si>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</si>
  <si>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</si>
  <si>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</si>
  <si>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</si>
  <si>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</si>
  <si>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</si>
  <si>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</si>
  <si>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</si>
  <si>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</si>
  <si>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</si>
  <si>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</si>
  <si>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</si>
  <si>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</si>
  <si>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</si>
  <si>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</si>
  <si>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</si>
  <si>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</si>
  <si>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</si>
  <si>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</si>
  <si>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</si>
  <si>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</si>
  <si>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</si>
  <si>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</si>
  <si>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</si>
  <si>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</si>
  <si>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</si>
  <si>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</si>
  <si>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</si>
  <si>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</si>
  <si>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</si>
  <si>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</si>
  <si>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</si>
  <si>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</si>
  <si>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</si>
  <si>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</si>
  <si>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</si>
  <si>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</si>
  <si>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</si>
  <si>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</si>
  <si>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美郷町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</si>
  <si>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</si>
  <si>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</si>
  <si>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</si>
  <si>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</si>
  <si>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</si>
  <si>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</si>
  <si>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</si>
  <si>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</si>
  <si>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</si>
  <si>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</si>
  <si>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</si>
  <si>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</si>
  <si>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</si>
  <si>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</si>
  <si>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</si>
  <si>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</si>
  <si>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</si>
  <si>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</si>
  <si>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【③管渠改善率】
　施工から30年以上経過している管路の経年劣化の状況や更新等に備え、必要なの財源確保に努めるとともに、経営に与える影響を踏まえた分析を行い、平成27年度に策定した生活排水処理施設整備構想を基に必要に応じて投資計画等の検討が必要である。</t>
  </si>
  <si>
    <t xml:space="preserve">　経常利益が赤字で収益的収支比率も100%を割り込んでいる。経営規模に比べて起債の規模が大きいことによる元金及び利息の支払いが損益計算書上の収益圧迫要因となっている。そのため、今後も必要経費の見直しが必要である。
　また、令和５年度に飯詰地区農業集落排水施設の流域下水道接続工事を実施したが、施設利用率を上げるために、平成27年度に策定した生活排水処理施設整備構想を基に施設の耐用年数等を踏まえ、他の地区についても施設の更新・統合を行っていく必要がある。
</t>
    <rPh sb="198" eb="199">
      <t>ホカ</t>
    </rPh>
    <rPh sb="200" eb="202">
      <t>チク</t>
    </rPh>
    <phoneticPr fontId="4"/>
  </si>
  <si>
    <t>【①収益的収支比率】
　総収益の内訳としては約51,361千円の料金収入と約78,343千円の一般会計からの繰入金が柱となっており、一般会計繰入金に大きく依存している収益構造となっている。なお、比率が例年63.66～70.57%で推移しているが、これは起債の償還金の返済が大きいためであり、100%に満たない分を資本費平準化債で賄っている。
【④企業債残高対事業規模比率】
　当該値は平均値と比較して、起債償還のピークが過ぎたことにより年々減少している。
　状況を把握・予測することにより、現世代と将来世代の負担割合の適切性を検証し、将来世代への負担が高まっている可能性がある場合は、今後の起債割合や使用料の見直しを要する。
【⑤経費回収率】
　平均値近くで推移しているが、100%を割り込んでいる。使用料以外の収入で経費が賄われているため、引き続き経営改善を図っていく。
【⑥汚水処理原価】
　当該値は平均値と比較して低い状態で推移しているが、引き続き汚水処理原価を抑えていく。
【⑦施設利用率】
　令和５年度に飯詰地区農業集落排水施設の流域下水道接続工事を実施した。
　施設利用率は平均値付近で推移しているが、平成27年度に策定した生活排水処理施設整備構想を基に施設の耐用年数等を踏まえ、飯詰地区以外の地区についても施設の更新・統合を今後行っていく。
【⑧水洗化率】
　区域内の住民の水洗化に対する意識が高く、施設の設置当初からの加入者が多かったことと、区域内に新築される住居が増えていることにより、当該値は平均値に比べ高い。</t>
    <rPh sb="451" eb="453">
      <t>レイワ</t>
    </rPh>
    <rPh sb="454" eb="456">
      <t>ネンド</t>
    </rPh>
    <rPh sb="457" eb="461">
      <t>イイヅメチク</t>
    </rPh>
    <rPh sb="461" eb="467">
      <t>ノウギョウシュウラクハイスイ</t>
    </rPh>
    <rPh sb="467" eb="469">
      <t>シセツ</t>
    </rPh>
    <rPh sb="470" eb="475">
      <t>リュウイキゲスイドウ</t>
    </rPh>
    <rPh sb="475" eb="477">
      <t>セツゾク</t>
    </rPh>
    <rPh sb="477" eb="479">
      <t>コウジ</t>
    </rPh>
    <rPh sb="480" eb="482">
      <t>ジッシ</t>
    </rPh>
    <rPh sb="487" eb="489">
      <t>シセツ</t>
    </rPh>
    <rPh sb="489" eb="492">
      <t>リヨウリツ</t>
    </rPh>
    <rPh sb="546" eb="550">
      <t>イイヅメチク</t>
    </rPh>
    <rPh sb="550" eb="552">
      <t>イガイ</t>
    </rPh>
    <rPh sb="553" eb="555">
      <t>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</si>
</sst>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BA-4A98-95E8-CD3DC21DE4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1FBA-4A98-95E8-CD3DC21DE4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70.569999999999993</c:v>
                </c:pt>
                <c:pt idx="1">
                  <c:v>66.06</c:v>
                </c:pt>
                <c:pt idx="2">
                  <c:v>68.42</c:v>
                </c:pt>
                <c:pt idx="3">
                  <c:v>63.66</c:v>
                </c:pt>
                <c:pt idx="4">
                  <c:v>67.2</c:v>
                </c:pt>
              </c:numCache>
            </c:numRef>
          </c:val>
          <c:extLst>
            <c:ext xmlns:c16="http://schemas.microsoft.com/office/drawing/2014/chart" uri="{C3380CC4-5D6E-409C-BE32-E72D297353CC}">
              <c16:uniqueId val="{00000000-C39F-46E4-B62E-BCCF5A0CFC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9F-46E4-B62E-BCCF5A0CFC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A-467A-BCB7-54A82E2876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A-467A-BCB7-54A82E2876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C-48D9-88AE-96DF74CCAE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C-48D9-88AE-96DF74CCAE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E-4063-9D2C-9C3B061FF9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E-4063-9D2C-9C3B061FF9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F-4E86-80B8-254FAC224B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F-4E86-80B8-254FAC224B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1056.43</c:v>
                </c:pt>
                <c:pt idx="1">
                  <c:v>946.06</c:v>
                </c:pt>
                <c:pt idx="2">
                  <c:v>849.29</c:v>
                </c:pt>
                <c:pt idx="3">
                  <c:v>765.36</c:v>
                </c:pt>
                <c:pt idx="4">
                  <c:v>650.16999999999996</c:v>
                </c:pt>
              </c:numCache>
            </c:numRef>
          </c:val>
          <c:extLst>
            <c:ext xmlns:c16="http://schemas.microsoft.com/office/drawing/2014/chart" uri="{C3380CC4-5D6E-409C-BE32-E72D297353CC}">
              <c16:uniqueId val="{00000000-C2E4-4B06-B769-7830A6FD28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C2E4-4B06-B769-7830A6FD28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85.16</c:v>
                </c:pt>
                <c:pt idx="1">
                  <c:v>86.85</c:v>
                </c:pt>
                <c:pt idx="2">
                  <c:v>89.98</c:v>
                </c:pt>
                <c:pt idx="3">
                  <c:v>72.88</c:v>
                </c:pt>
                <c:pt idx="4">
                  <c:v>78.52</c:v>
                </c:pt>
              </c:numCache>
            </c:numRef>
          </c:val>
          <c:extLst>
            <c:ext xmlns:c16="http://schemas.microsoft.com/office/drawing/2014/chart" uri="{C3380CC4-5D6E-409C-BE32-E72D297353CC}">
              <c16:uniqueId val="{00000000-70E2-4D87-9739-58FBC3A21D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70E2-4D87-9739-58FBC3A21D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151.99</c:v>
                </c:pt>
                <c:pt idx="1">
                  <c:v>162.54</c:v>
                </c:pt>
                <c:pt idx="2">
                  <c:v>151.79</c:v>
                </c:pt>
                <c:pt idx="3">
                  <c:v>186.58</c:v>
                </c:pt>
                <c:pt idx="4">
                  <c:v>174.81</c:v>
                </c:pt>
              </c:numCache>
            </c:numRef>
          </c:val>
          <c:extLst>
            <c:ext xmlns:c16="http://schemas.microsoft.com/office/drawing/2014/chart" uri="{C3380CC4-5D6E-409C-BE32-E72D297353CC}">
              <c16:uniqueId val="{00000000-2F2B-4C9E-8C85-F24F660DBB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2F2B-4C9E-8C85-F24F660DBB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50.58</c:v>
                </c:pt>
                <c:pt idx="1">
                  <c:v>57.83</c:v>
                </c:pt>
                <c:pt idx="2">
                  <c:v>54.72</c:v>
                </c:pt>
                <c:pt idx="3">
                  <c:v>56.48</c:v>
                </c:pt>
                <c:pt idx="4">
                  <c:v>55.86</c:v>
                </c:pt>
              </c:numCache>
            </c:numRef>
          </c:val>
          <c:extLst>
            <c:ext xmlns:c16="http://schemas.microsoft.com/office/drawing/2014/chart" uri="{C3380CC4-5D6E-409C-BE32-E72D297353CC}">
              <c16:uniqueId val="{00000000-53C5-4A19-A79C-7B614235EF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53C5-4A19-A79C-7B614235EF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94.58</c:v>
                </c:pt>
                <c:pt idx="1">
                  <c:v>95.31</c:v>
                </c:pt>
                <c:pt idx="2">
                  <c:v>95.8</c:v>
                </c:pt>
                <c:pt idx="3">
                  <c:v>95.99</c:v>
                </c:pt>
                <c:pt idx="4">
                  <c:v>95.84</c:v>
                </c:pt>
              </c:numCache>
            </c:numRef>
          </c:val>
          <c:extLst>
            <c:ext xmlns:c16="http://schemas.microsoft.com/office/drawing/2014/chart" uri="{C3380CC4-5D6E-409C-BE32-E72D297353CC}">
              <c16:uniqueId val="{00000000-E67A-4180-A892-2877D8F434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E67A-4180-A892-2877D8F434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秋田県　美郷町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17831</v>
      </c>
      <c r="AM8" s="54"/>
      <c r="AN8" s="54"/>
      <c r="AO8" s="54"/>
      <c r="AP8" s="54"/>
      <c r="AQ8" s="54"/>
      <c r="AR8" s="54"/>
      <c r="AS8" s="54"/>
      <c r="AT8" s="53">
        <f>データ!T6</f>
        <v>168.32</v>
      </c>
      <c r="AU8" s="53"/>
      <c r="AV8" s="53"/>
      <c r="AW8" s="53"/>
      <c r="AX8" s="53"/>
      <c r="AY8" s="53"/>
      <c r="AZ8" s="53"/>
      <c r="BA8" s="53"/>
      <c r="BB8" s="53">
        <f>データ!U6</f>
        <v>105.94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21.5</v>
      </c>
      <c r="Q10" s="53"/>
      <c r="R10" s="53"/>
      <c r="S10" s="53"/>
      <c r="T10" s="53"/>
      <c r="U10" s="53"/>
      <c r="V10" s="53"/>
      <c r="W10" s="53">
        <f>データ!Q6</f>
        <v>95.13</v>
      </c>
      <c r="X10" s="53"/>
      <c r="Y10" s="53"/>
      <c r="Z10" s="53"/>
      <c r="AA10" s="53"/>
      <c r="AB10" s="53"/>
      <c r="AC10" s="53"/>
      <c r="AD10" s="54">
        <f>データ!R6</f>
        <v>2695</v>
      </c>
      <c r="AE10" s="54"/>
      <c r="AF10" s="54"/>
      <c r="AG10" s="54"/>
      <c r="AH10" s="54"/>
      <c r="AI10" s="54"/>
      <c r="AJ10" s="54"/>
      <c r="AK10" s="2"/>
      <c r="AL10" s="54">
        <f>データ!V6</f>
        <v>3794</v>
      </c>
      <c r="AM10" s="54"/>
      <c r="AN10" s="54"/>
      <c r="AO10" s="54"/>
      <c r="AP10" s="54"/>
      <c r="AQ10" s="54"/>
      <c r="AR10" s="54"/>
      <c r="AS10" s="54"/>
      <c r="AT10" s="53">
        <f>データ!W6</f>
        <v>3.02</v>
      </c>
      <c r="AU10" s="53"/>
      <c r="AV10" s="53"/>
      <c r="AW10" s="53"/>
      <c r="AX10" s="53"/>
      <c r="AY10" s="53"/>
      <c r="AZ10" s="53"/>
      <c r="BA10" s="53"/>
      <c r="BB10" s="53">
        <f>データ!X6</f>
        <v>1256.29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30.6"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30.6"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30.6"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uS4Iaj8yvl4nhV87rVAc5tu9AroUKSyhQBXXuTGzY0w/A2+JjWdjcicu0t0axuZykQUZpOgskQds98MfsehZ3Q==" saltValue="xniALaphb2KBhuRRwUpg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54348</v>
      </c>
      <c r="D6" s="19">
        <f t="shared" si="3"/>
        <v>47</v>
      </c>
      <c r="E6" s="19">
        <f t="shared" si="3"/>
        <v>17</v>
      </c>
      <c r="F6" s="19">
        <f t="shared" si="3"/>
        <v>5</v>
      </c>
      <c r="G6" s="19">
        <f t="shared" si="3"/>
        <v>0</v>
      </c>
      <c r="H6" s="19" t="str">
        <f t="shared" si="3"/>
        <v>秋田県　美郷町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21.5</v>
      </c>
      <c r="Q6" s="20">
        <f t="shared" si="3"/>
        <v>95.13</v>
      </c>
      <c r="R6" s="20">
        <f t="shared" si="3"/>
        <v>2695</v>
      </c>
      <c r="S6" s="20">
        <f t="shared" si="3"/>
        <v>17831</v>
      </c>
      <c r="T6" s="20">
        <f t="shared" si="3"/>
        <v>168.32</v>
      </c>
      <c r="U6" s="20">
        <f t="shared" si="3"/>
        <v>105.94</v>
      </c>
      <c r="V6" s="20">
        <f t="shared" si="3"/>
        <v>3794</v>
      </c>
      <c r="W6" s="20">
        <f t="shared" si="3"/>
        <v>3.02</v>
      </c>
      <c r="X6" s="20">
        <f t="shared" si="3"/>
        <v>1256.29</v>
      </c>
      <c r="Y6" s="21">
        <f>IF(Y7="",NA(),Y7)</f>
        <v>70.569999999999993</v>
      </c>
      <c r="Z6" s="21">
        <f t="shared" ref="Z6:AH6" si="4">IF(Z7="",NA(),Z7)</f>
        <v>66.06</v>
      </c>
      <c r="AA6" s="21">
        <f t="shared" si="4"/>
        <v>68.42</v>
      </c>
      <c r="AB6" s="21">
        <f t="shared" si="4"/>
        <v>63.66</v>
      </c>
      <c r="AC6" s="21">
        <f t="shared" si="4"/>
        <v>67.2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1056.43</v>
      </c>
      <c r="BG6" s="21">
        <f t="shared" ref="BG6:BO6" si="7">IF(BG7="",NA(),BG7)</f>
        <v>946.06</v>
      </c>
      <c r="BH6" s="21">
        <f t="shared" si="7"/>
        <v>849.29</v>
      </c>
      <c r="BI6" s="21">
        <f t="shared" si="7"/>
        <v>765.36</v>
      </c>
      <c r="BJ6" s="21">
        <f t="shared" si="7"/>
        <v>650.16999999999996</v>
      </c>
      <c r="BK6" s="21">
        <f t="shared" si="7"/>
        <v>654.71</v>
      </c>
      <c r="BL6" s="21">
        <f t="shared" si="7"/>
        <v>783.8</v>
      </c>
      <c r="BM6" s="21">
        <f t="shared" si="7"/>
        <v>778.81</v>
      </c>
      <c r="BN6" s="21">
        <f t="shared" si="7"/>
        <v>718.49</v>
      </c>
      <c r="BO6" s="21">
        <f t="shared" si="7"/>
        <v>743.31</v>
      </c>
      <c r="BP6" s="20" t="str">
        <f>IF(BP7="","",IF(BP7="-","【-】","【"&amp;SUBSTITUTE(TEXT(BP7,"#,##0.00"),"-","△")&amp;"】"))</f>
        <v>【785.10】</v>
      </c>
      <c r="BQ6" s="21">
        <f>IF(BQ7="",NA(),BQ7)</f>
        <v>85.16</v>
      </c>
      <c r="BR6" s="21">
        <f t="shared" ref="BR6:BZ6" si="8">IF(BR7="",NA(),BR7)</f>
        <v>86.85</v>
      </c>
      <c r="BS6" s="21">
        <f t="shared" si="8"/>
        <v>89.98</v>
      </c>
      <c r="BT6" s="21">
        <f t="shared" si="8"/>
        <v>72.88</v>
      </c>
      <c r="BU6" s="21">
        <f t="shared" si="8"/>
        <v>78.52</v>
      </c>
      <c r="BV6" s="21">
        <f t="shared" si="8"/>
        <v>65.37</v>
      </c>
      <c r="BW6" s="21">
        <f t="shared" si="8"/>
        <v>68.11</v>
      </c>
      <c r="BX6" s="21">
        <f t="shared" si="8"/>
        <v>67.23</v>
      </c>
      <c r="BY6" s="21">
        <f t="shared" si="8"/>
        <v>61.82</v>
      </c>
      <c r="BZ6" s="21">
        <f t="shared" si="8"/>
        <v>61.15</v>
      </c>
      <c r="CA6" s="20" t="str">
        <f>IF(CA7="","",IF(CA7="-","【-】","【"&amp;SUBSTITUTE(TEXT(CA7,"#,##0.00"),"-","△")&amp;"】"))</f>
        <v>【56.93】</v>
      </c>
      <c r="CB6" s="21">
        <f>IF(CB7="",NA(),CB7)</f>
        <v>151.99</v>
      </c>
      <c r="CC6" s="21">
        <f t="shared" ref="CC6:CK6" si="9">IF(CC7="",NA(),CC7)</f>
        <v>162.54</v>
      </c>
      <c r="CD6" s="21">
        <f t="shared" si="9"/>
        <v>151.79</v>
      </c>
      <c r="CE6" s="21">
        <f t="shared" si="9"/>
        <v>186.58</v>
      </c>
      <c r="CF6" s="21">
        <f t="shared" si="9"/>
        <v>174.81</v>
      </c>
      <c r="CG6" s="21">
        <f t="shared" si="9"/>
        <v>228.99</v>
      </c>
      <c r="CH6" s="21">
        <f t="shared" si="9"/>
        <v>222.41</v>
      </c>
      <c r="CI6" s="21">
        <f t="shared" si="9"/>
        <v>228.21</v>
      </c>
      <c r="CJ6" s="21">
        <f t="shared" si="9"/>
        <v>246.9</v>
      </c>
      <c r="CK6" s="21">
        <f t="shared" si="9"/>
        <v>250.43</v>
      </c>
      <c r="CL6" s="20" t="str">
        <f>IF(CL7="","",IF(CL7="-","【-】","【"&amp;SUBSTITUTE(TEXT(CL7,"#,##0.00"),"-","△")&amp;"】"))</f>
        <v>【271.15】</v>
      </c>
      <c r="CM6" s="21">
        <f>IF(CM7="",NA(),CM7)</f>
        <v>50.58</v>
      </c>
      <c r="CN6" s="21">
        <f t="shared" ref="CN6:CV6" si="10">IF(CN7="",NA(),CN7)</f>
        <v>57.83</v>
      </c>
      <c r="CO6" s="21">
        <f t="shared" si="10"/>
        <v>54.72</v>
      </c>
      <c r="CP6" s="21">
        <f t="shared" si="10"/>
        <v>56.48</v>
      </c>
      <c r="CQ6" s="21">
        <f t="shared" si="10"/>
        <v>55.86</v>
      </c>
      <c r="CR6" s="21">
        <f t="shared" si="10"/>
        <v>54.06</v>
      </c>
      <c r="CS6" s="21">
        <f t="shared" si="10"/>
        <v>55.26</v>
      </c>
      <c r="CT6" s="21">
        <f t="shared" si="10"/>
        <v>54.54</v>
      </c>
      <c r="CU6" s="21">
        <f t="shared" si="10"/>
        <v>52.9</v>
      </c>
      <c r="CV6" s="21">
        <f t="shared" si="10"/>
        <v>52.63</v>
      </c>
      <c r="CW6" s="20" t="str">
        <f>IF(CW7="","",IF(CW7="-","【-】","【"&amp;SUBSTITUTE(TEXT(CW7,"#,##0.00"),"-","△")&amp;"】"))</f>
        <v>【49.87】</v>
      </c>
      <c r="CX6" s="21">
        <f>IF(CX7="",NA(),CX7)</f>
        <v>94.58</v>
      </c>
      <c r="CY6" s="21">
        <f t="shared" ref="CY6:DG6" si="11">IF(CY7="",NA(),CY7)</f>
        <v>95.31</v>
      </c>
      <c r="CZ6" s="21">
        <f t="shared" si="11"/>
        <v>95.8</v>
      </c>
      <c r="DA6" s="21">
        <f t="shared" si="11"/>
        <v>95.99</v>
      </c>
      <c r="DB6" s="21">
        <f t="shared" si="11"/>
        <v>95.84</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54348</v>
      </c>
      <c r="D7" s="23">
        <v>47</v>
      </c>
      <c r="E7" s="23">
        <v>17</v>
      </c>
      <c r="F7" s="23">
        <v>5</v>
      </c>
      <c r="G7" s="23">
        <v>0</v>
      </c>
      <c r="H7" s="23" t="s">
        <v>98</v>
      </c>
      <c r="I7" s="23" t="s">
        <v>99</v>
      </c>
      <c r="J7" s="23" t="s">
        <v>100</v>
      </c>
      <c r="K7" s="23" t="s">
        <v>101</v>
      </c>
      <c r="L7" s="23" t="s">
        <v>102</v>
      </c>
      <c r="M7" s="23" t="s">
        <v>103</v>
      </c>
      <c r="N7" s="24" t="s">
        <v>104</v>
      </c>
      <c r="O7" s="24" t="s">
        <v>105</v>
      </c>
      <c r="P7" s="24">
        <v>21.5</v>
      </c>
      <c r="Q7" s="24">
        <v>95.13</v>
      </c>
      <c r="R7" s="24">
        <v>2695</v>
      </c>
      <c r="S7" s="24">
        <v>17831</v>
      </c>
      <c r="T7" s="24">
        <v>168.32</v>
      </c>
      <c r="U7" s="24">
        <v>105.94</v>
      </c>
      <c r="V7" s="24">
        <v>3794</v>
      </c>
      <c r="W7" s="24">
        <v>3.02</v>
      </c>
      <c r="X7" s="24">
        <v>1256.29</v>
      </c>
      <c r="Y7" s="24">
        <v>70.569999999999993</v>
      </c>
      <c r="Z7" s="24">
        <v>66.06</v>
      </c>
      <c r="AA7" s="24">
        <v>68.42</v>
      </c>
      <c r="AB7" s="24">
        <v>63.66</v>
      </c>
      <c r="AC7" s="24">
        <v>67.2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1056.43</v>
      </c>
      <c r="BG7" s="24">
        <v>946.06</v>
      </c>
      <c r="BH7" s="24">
        <v>849.29</v>
      </c>
      <c r="BI7" s="24">
        <v>765.36</v>
      </c>
      <c r="BJ7" s="24">
        <v>650.16999999999996</v>
      </c>
      <c r="BK7" s="24">
        <v>654.71</v>
      </c>
      <c r="BL7" s="24">
        <v>783.8</v>
      </c>
      <c r="BM7" s="24">
        <v>778.81</v>
      </c>
      <c r="BN7" s="24">
        <v>718.49</v>
      </c>
      <c r="BO7" s="24">
        <v>743.31</v>
      </c>
      <c r="BP7" s="24">
        <v>785.1</v>
      </c>
      <c r="BQ7" s="24">
        <v>85.16</v>
      </c>
      <c r="BR7" s="24">
        <v>86.85</v>
      </c>
      <c r="BS7" s="24">
        <v>89.98</v>
      </c>
      <c r="BT7" s="24">
        <v>72.88</v>
      </c>
      <c r="BU7" s="24">
        <v>78.52</v>
      </c>
      <c r="BV7" s="24">
        <v>65.37</v>
      </c>
      <c r="BW7" s="24">
        <v>68.11</v>
      </c>
      <c r="BX7" s="24">
        <v>67.23</v>
      </c>
      <c r="BY7" s="24">
        <v>61.82</v>
      </c>
      <c r="BZ7" s="24">
        <v>61.15</v>
      </c>
      <c r="CA7" s="24">
        <v>56.93</v>
      </c>
      <c r="CB7" s="24">
        <v>151.99</v>
      </c>
      <c r="CC7" s="24">
        <v>162.54</v>
      </c>
      <c r="CD7" s="24">
        <v>151.79</v>
      </c>
      <c r="CE7" s="24">
        <v>186.58</v>
      </c>
      <c r="CF7" s="24">
        <v>174.81</v>
      </c>
      <c r="CG7" s="24">
        <v>228.99</v>
      </c>
      <c r="CH7" s="24">
        <v>222.41</v>
      </c>
      <c r="CI7" s="24">
        <v>228.21</v>
      </c>
      <c r="CJ7" s="24">
        <v>246.9</v>
      </c>
      <c r="CK7" s="24">
        <v>250.43</v>
      </c>
      <c r="CL7" s="24">
        <v>271.14999999999998</v>
      </c>
      <c r="CM7" s="24">
        <v>50.58</v>
      </c>
      <c r="CN7" s="24">
        <v>57.83</v>
      </c>
      <c r="CO7" s="24">
        <v>54.72</v>
      </c>
      <c r="CP7" s="24">
        <v>56.48</v>
      </c>
      <c r="CQ7" s="24">
        <v>55.86</v>
      </c>
      <c r="CR7" s="24">
        <v>54.06</v>
      </c>
      <c r="CS7" s="24">
        <v>55.26</v>
      </c>
      <c r="CT7" s="24">
        <v>54.54</v>
      </c>
      <c r="CU7" s="24">
        <v>52.9</v>
      </c>
      <c r="CV7" s="24">
        <v>52.63</v>
      </c>
      <c r="CW7" s="24">
        <v>49.87</v>
      </c>
      <c r="CX7" s="24">
        <v>94.58</v>
      </c>
      <c r="CY7" s="24">
        <v>95.31</v>
      </c>
      <c r="CZ7" s="24">
        <v>95.8</v>
      </c>
      <c r="DA7" s="24">
        <v>95.99</v>
      </c>
      <c r="DB7" s="24">
        <v>95.84</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2025-01-24T07:33:02Z</dcterms:created>
  <dcterms:modified xsi:type="dcterms:W3CDTF">2025-01-29T04:30:52Z</dcterms:modified>
  <cp:category/>
</cp:coreProperties>
</file>